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jemmeside\"/>
    </mc:Choice>
  </mc:AlternateContent>
  <bookViews>
    <workbookView xWindow="0" yWindow="0" windowWidth="21600" windowHeight="9780"/>
  </bookViews>
  <sheets>
    <sheet name="Ark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5" i="2" l="1"/>
  <c r="G13" i="2" l="1"/>
  <c r="H14" i="2" s="1"/>
  <c r="E13" i="2"/>
  <c r="F14" i="2" s="1"/>
  <c r="J12" i="2"/>
  <c r="J11" i="2"/>
  <c r="J10" i="2"/>
  <c r="J9" i="2"/>
  <c r="H13" i="2"/>
  <c r="H15" i="2" s="1"/>
  <c r="F13" i="2"/>
  <c r="F15" i="2" s="1"/>
  <c r="D13" i="2"/>
  <c r="D15" i="2" s="1"/>
  <c r="J7" i="2"/>
  <c r="J6" i="2"/>
  <c r="J5" i="2"/>
  <c r="I3" i="2"/>
  <c r="I15" i="2" l="1"/>
  <c r="J8" i="2"/>
  <c r="J15" i="2" s="1"/>
  <c r="C15" i="2"/>
  <c r="I3" i="1"/>
  <c r="J7" i="1"/>
  <c r="J8" i="1"/>
  <c r="J9" i="1"/>
  <c r="J12" i="1"/>
  <c r="J5" i="1"/>
  <c r="H15" i="1"/>
  <c r="I8" i="1"/>
  <c r="I9" i="1"/>
  <c r="I10" i="1"/>
  <c r="J10" i="1" s="1"/>
  <c r="I11" i="1"/>
  <c r="J11" i="1" s="1"/>
  <c r="I12" i="1"/>
  <c r="I7" i="1"/>
  <c r="I6" i="1"/>
  <c r="J6" i="1" s="1"/>
  <c r="I5" i="1"/>
  <c r="G13" i="1"/>
  <c r="H14" i="1" s="1"/>
  <c r="J15" i="1" l="1"/>
  <c r="E13" i="1"/>
  <c r="F14" i="1" s="1"/>
  <c r="H8" i="1" l="1"/>
  <c r="F8" i="1"/>
  <c r="F13" i="1" s="1"/>
  <c r="F15" i="1" s="1"/>
  <c r="D8" i="1"/>
  <c r="C8" i="1"/>
  <c r="C7" i="1"/>
  <c r="C9" i="1"/>
  <c r="C15" i="1" l="1"/>
  <c r="D13" i="1"/>
  <c r="D15" i="1" s="1"/>
  <c r="H13" i="1"/>
  <c r="I15" i="1" l="1"/>
</calcChain>
</file>

<file path=xl/sharedStrings.xml><?xml version="1.0" encoding="utf-8"?>
<sst xmlns="http://schemas.openxmlformats.org/spreadsheetml/2006/main" count="67" uniqueCount="40">
  <si>
    <t>Skabelon for regnskaber ved afrapportering til Fonden</t>
  </si>
  <si>
    <t>Aktivitet</t>
  </si>
  <si>
    <t>Budgetteret</t>
  </si>
  <si>
    <t>Bogført</t>
  </si>
  <si>
    <t>Rate 1</t>
  </si>
  <si>
    <t>Rate 2</t>
  </si>
  <si>
    <t>Rate 3</t>
  </si>
  <si>
    <t>Kompetenceudviklingsforløb, 20 lærere</t>
  </si>
  <si>
    <t>Projektledelse</t>
  </si>
  <si>
    <t>Rambøll</t>
  </si>
  <si>
    <t>Evaluering</t>
  </si>
  <si>
    <t>Nørre Vendeslev Kommune</t>
  </si>
  <si>
    <t>UCK</t>
  </si>
  <si>
    <t>Aktionslæringsforløb, 4 teams á 3 lærere</t>
  </si>
  <si>
    <t>Jørgensens Konsulenthus</t>
  </si>
  <si>
    <t>PD-modul i kollegial vejledning, 20 lærere</t>
  </si>
  <si>
    <t>Kompetenceafklaringssamtaler, matematik 1-6, 5 lærere</t>
  </si>
  <si>
    <t>Undervisningsfag inkl. prøve, matematik 1-6, 5 lærere</t>
  </si>
  <si>
    <t>…</t>
  </si>
  <si>
    <t>Udbetales forlods</t>
  </si>
  <si>
    <t>Subtotal</t>
  </si>
  <si>
    <t>Modregnes, udbetalt forlods i forrige rate</t>
  </si>
  <si>
    <t>Ubrugte midler</t>
  </si>
  <si>
    <t>Leverandør/slutmodtager af beløb</t>
  </si>
  <si>
    <t>Grand total (udbetales)</t>
  </si>
  <si>
    <t>I alt</t>
  </si>
  <si>
    <t>Bogført/udbetalt</t>
  </si>
  <si>
    <t>Beløb iflg. udbetalingsplan</t>
  </si>
  <si>
    <t>Bogført*</t>
  </si>
  <si>
    <t>* inkl. forlodsudbetalinger i forrige rate</t>
  </si>
  <si>
    <t>Antvorskov Skole journalnr. 14-03-0054 afrapportering til Fonden</t>
  </si>
  <si>
    <t>Aalborg Universitet og Karin Levinsen</t>
  </si>
  <si>
    <t>Undervisningsudgift forskere, udvikling af teknologiske og digitale kompetencer</t>
  </si>
  <si>
    <t>Se vedhæftede</t>
  </si>
  <si>
    <t>Undervisningsudgift konsulenter, Workshops og kørsel</t>
  </si>
  <si>
    <t>Kobæk Strand, Skovgaard vine og Cafe kundskab</t>
  </si>
  <si>
    <t>Materialeindkøb</t>
  </si>
  <si>
    <t>Vidensdeling projektet</t>
  </si>
  <si>
    <t xml:space="preserve">Selvfinansieret beløb for de 4 skoler udgør: 519.350 kr. </t>
  </si>
  <si>
    <t>Konferenceophold, udgifter til indkvatering og forplejning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</si>
</sst>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/>
    </fill>
    <fill>
      <patternFill patternType="lightUp">
        <bgColor theme="9" tint="0.59999389629810485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3" fontId="3" fillId="5" borderId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0" fillId="0" borderId="16" xfId="0" applyNumberFormat="1" applyBorder="1"/>
    <xf numFmtId="3" fontId="1" fillId="0" borderId="14" xfId="0" applyNumberFormat="1" applyFont="1" applyBorder="1"/>
    <xf numFmtId="3" fontId="0" fillId="0" borderId="12" xfId="0" applyNumberFormat="1" applyBorder="1"/>
    <xf numFmtId="0" fontId="0" fillId="0" borderId="3" xfId="0" applyBorder="1"/>
    <xf numFmtId="3" fontId="3" fillId="5" borderId="7" xfId="4" applyBorder="1"/>
    <xf numFmtId="3" fontId="3" fillId="5" borderId="2" xfId="4" applyBorder="1"/>
    <xf numFmtId="3" fontId="3" fillId="5" borderId="3" xfId="4" applyBorder="1"/>
    <xf numFmtId="0" fontId="1" fillId="3" borderId="3" xfId="2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" fillId="2" borderId="3" xfId="1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Fill="1" applyBorder="1"/>
    <xf numFmtId="0" fontId="1" fillId="0" borderId="14" xfId="0" applyFont="1" applyBorder="1"/>
    <xf numFmtId="0" fontId="0" fillId="0" borderId="3" xfId="0" applyFill="1" applyBorder="1"/>
    <xf numFmtId="3" fontId="3" fillId="4" borderId="16" xfId="3" applyNumberFormat="1" applyBorder="1"/>
    <xf numFmtId="3" fontId="3" fillId="4" borderId="9" xfId="3" applyNumberFormat="1" applyBorder="1"/>
    <xf numFmtId="3" fontId="3" fillId="6" borderId="3" xfId="3" applyNumberFormat="1" applyFill="1" applyBorder="1"/>
    <xf numFmtId="0" fontId="1" fillId="4" borderId="3" xfId="3" applyFont="1" applyBorder="1" applyAlignment="1">
      <alignment wrapText="1"/>
    </xf>
    <xf numFmtId="0" fontId="1" fillId="3" borderId="3" xfId="2" applyFont="1" applyBorder="1"/>
    <xf numFmtId="0" fontId="0" fillId="2" borderId="3" xfId="1" applyFont="1" applyBorder="1"/>
    <xf numFmtId="0" fontId="1" fillId="3" borderId="15" xfId="2" applyFont="1" applyBorder="1"/>
    <xf numFmtId="0" fontId="1" fillId="3" borderId="7" xfId="2" applyFont="1" applyBorder="1"/>
    <xf numFmtId="0" fontId="1" fillId="3" borderId="12" xfId="2" applyFont="1" applyBorder="1" applyAlignment="1">
      <alignment wrapText="1"/>
    </xf>
    <xf numFmtId="0" fontId="1" fillId="3" borderId="2" xfId="2" applyFont="1" applyBorder="1" applyAlignment="1">
      <alignment wrapText="1"/>
    </xf>
    <xf numFmtId="0" fontId="1" fillId="3" borderId="3" xfId="2" applyFont="1" applyBorder="1" applyAlignment="1">
      <alignment wrapText="1"/>
    </xf>
    <xf numFmtId="0" fontId="1" fillId="3" borderId="3" xfId="2" applyFont="1" applyBorder="1" applyAlignment="1">
      <alignment horizontal="center"/>
    </xf>
    <xf numFmtId="0" fontId="4" fillId="0" borderId="16" xfId="0" applyFont="1" applyBorder="1"/>
    <xf numFmtId="0" fontId="1" fillId="3" borderId="17" xfId="2" applyFont="1" applyBorder="1"/>
    <xf numFmtId="0" fontId="0" fillId="0" borderId="15" xfId="0" applyFill="1" applyBorder="1"/>
    <xf numFmtId="0" fontId="1" fillId="0" borderId="0" xfId="0" applyFont="1"/>
    <xf numFmtId="0" fontId="1" fillId="3" borderId="3" xfId="2" applyFont="1" applyBorder="1" applyAlignment="1">
      <alignment horizontal="center"/>
    </xf>
    <xf numFmtId="0" fontId="1" fillId="3" borderId="7" xfId="2" applyFont="1" applyBorder="1" applyAlignment="1">
      <alignment horizontal="center"/>
    </xf>
    <xf numFmtId="3" fontId="3" fillId="2" borderId="5" xfId="1" applyNumberFormat="1" applyBorder="1" applyAlignment="1">
      <alignment horizontal="center"/>
    </xf>
    <xf numFmtId="3" fontId="3" fillId="2" borderId="10" xfId="1" applyNumberFormat="1" applyBorder="1" applyAlignment="1">
      <alignment horizontal="center"/>
    </xf>
    <xf numFmtId="3" fontId="3" fillId="2" borderId="0" xfId="1" applyNumberFormat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5">
    <cellStyle name="40 % - Farve1" xfId="1" builtinId="31"/>
    <cellStyle name="40 % - Farve3" xfId="2" builtinId="39"/>
    <cellStyle name="40 % - Farve6" xfId="3" builtinId="51"/>
    <cellStyle name="Normal" xfId="0" builtinId="0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5" sqref="J15"/>
    </sheetView>
  </sheetViews>
  <sheetFormatPr defaultRowHeight="15" x14ac:dyDescent="0.25"/>
  <cols>
    <col min="1" max="1" width="64.140625" customWidth="1"/>
    <col min="2" max="2" width="37.5703125" customWidth="1"/>
    <col min="3" max="3" width="25.140625" bestFit="1" customWidth="1"/>
    <col min="4" max="9" width="12.85546875" customWidth="1"/>
    <col min="10" max="10" width="15.7109375" customWidth="1"/>
  </cols>
  <sheetData>
    <row r="1" spans="1:10" ht="18.75" x14ac:dyDescent="0.3">
      <c r="A1" s="1" t="s">
        <v>30</v>
      </c>
    </row>
    <row r="2" spans="1:10" x14ac:dyDescent="0.25">
      <c r="A2" t="s">
        <v>29</v>
      </c>
      <c r="D2" s="40" t="s">
        <v>4</v>
      </c>
      <c r="E2" s="40"/>
      <c r="F2" s="40" t="s">
        <v>5</v>
      </c>
      <c r="G2" s="41"/>
      <c r="H2" s="35" t="s">
        <v>6</v>
      </c>
      <c r="I2" s="35" t="s">
        <v>25</v>
      </c>
    </row>
    <row r="3" spans="1:10" x14ac:dyDescent="0.25">
      <c r="C3" s="29" t="s">
        <v>27</v>
      </c>
      <c r="D3" s="42">
        <v>1186000</v>
      </c>
      <c r="E3" s="43"/>
      <c r="F3" s="44"/>
      <c r="G3" s="44"/>
      <c r="H3" s="18">
        <v>164000</v>
      </c>
      <c r="I3" s="18">
        <f>SUM(D3:H3)</f>
        <v>1350000</v>
      </c>
    </row>
    <row r="4" spans="1:10" ht="30" customHeight="1" x14ac:dyDescent="0.25">
      <c r="A4" s="37" t="s">
        <v>1</v>
      </c>
      <c r="B4" s="37" t="s">
        <v>23</v>
      </c>
      <c r="C4" s="30" t="s">
        <v>2</v>
      </c>
      <c r="D4" s="31" t="s">
        <v>3</v>
      </c>
      <c r="E4" s="32" t="s">
        <v>19</v>
      </c>
      <c r="F4" s="33" t="s">
        <v>28</v>
      </c>
      <c r="G4" s="33" t="s">
        <v>19</v>
      </c>
      <c r="H4" s="34" t="s">
        <v>28</v>
      </c>
      <c r="I4" s="32" t="s">
        <v>26</v>
      </c>
      <c r="J4" s="27" t="s">
        <v>22</v>
      </c>
    </row>
    <row r="5" spans="1:10" x14ac:dyDescent="0.25">
      <c r="A5" s="36" t="s">
        <v>32</v>
      </c>
      <c r="B5" s="36" t="s">
        <v>31</v>
      </c>
      <c r="C5" s="8">
        <v>120000</v>
      </c>
      <c r="D5" s="6">
        <v>126338</v>
      </c>
      <c r="E5" s="8"/>
      <c r="F5" s="2"/>
      <c r="G5" s="2"/>
      <c r="H5" s="6"/>
      <c r="I5" s="9">
        <f>D5+F5+H5</f>
        <v>126338</v>
      </c>
      <c r="J5" s="24">
        <f>C5-I5</f>
        <v>-6338</v>
      </c>
    </row>
    <row r="6" spans="1:10" x14ac:dyDescent="0.25">
      <c r="A6" s="36" t="s">
        <v>34</v>
      </c>
      <c r="B6" s="36" t="s">
        <v>33</v>
      </c>
      <c r="C6" s="8">
        <v>909000</v>
      </c>
      <c r="D6" s="6">
        <v>884997</v>
      </c>
      <c r="E6" s="8"/>
      <c r="F6" s="2"/>
      <c r="G6" s="2"/>
      <c r="H6" s="6"/>
      <c r="I6" s="9">
        <f t="shared" ref="I6:I12" si="0">D6+F6+H6</f>
        <v>884997</v>
      </c>
      <c r="J6" s="24">
        <f t="shared" ref="J6:J12" si="1">C6-I6</f>
        <v>24003</v>
      </c>
    </row>
    <row r="7" spans="1:10" x14ac:dyDescent="0.25">
      <c r="A7" s="36" t="s">
        <v>39</v>
      </c>
      <c r="B7" s="36" t="s">
        <v>35</v>
      </c>
      <c r="C7" s="8">
        <v>285600</v>
      </c>
      <c r="D7" s="6">
        <v>250508</v>
      </c>
      <c r="E7" s="8"/>
      <c r="F7" s="2"/>
      <c r="G7" s="2"/>
      <c r="H7" s="6"/>
      <c r="I7" s="9">
        <f t="shared" si="0"/>
        <v>250508</v>
      </c>
      <c r="J7" s="24">
        <f t="shared" si="1"/>
        <v>35092</v>
      </c>
    </row>
    <row r="8" spans="1:10" x14ac:dyDescent="0.25">
      <c r="A8" s="36" t="s">
        <v>36</v>
      </c>
      <c r="B8" s="36" t="s">
        <v>33</v>
      </c>
      <c r="C8" s="8">
        <v>484750</v>
      </c>
      <c r="D8" s="6">
        <v>511214</v>
      </c>
      <c r="E8" s="8"/>
      <c r="F8" s="2"/>
      <c r="G8" s="2"/>
      <c r="H8" s="6"/>
      <c r="I8" s="9">
        <f t="shared" si="0"/>
        <v>511214</v>
      </c>
      <c r="J8" s="24">
        <f t="shared" si="1"/>
        <v>-26464</v>
      </c>
    </row>
    <row r="9" spans="1:10" x14ac:dyDescent="0.25">
      <c r="A9" s="36" t="s">
        <v>37</v>
      </c>
      <c r="B9" s="36" t="s">
        <v>33</v>
      </c>
      <c r="C9" s="9">
        <v>70000</v>
      </c>
      <c r="D9" s="6">
        <v>96271</v>
      </c>
      <c r="E9" s="8"/>
      <c r="F9" s="3"/>
      <c r="G9" s="3"/>
      <c r="H9" s="6"/>
      <c r="I9" s="9">
        <f t="shared" si="0"/>
        <v>96271</v>
      </c>
      <c r="J9" s="24">
        <f t="shared" si="1"/>
        <v>-26271</v>
      </c>
    </row>
    <row r="10" spans="1:10" x14ac:dyDescent="0.25">
      <c r="A10" s="19"/>
      <c r="B10" s="19"/>
      <c r="C10" s="9"/>
      <c r="D10" s="6"/>
      <c r="E10" s="8"/>
      <c r="F10" s="3"/>
      <c r="G10" s="3"/>
      <c r="H10" s="6"/>
      <c r="I10" s="9">
        <f t="shared" si="0"/>
        <v>0</v>
      </c>
      <c r="J10" s="24">
        <f t="shared" si="1"/>
        <v>0</v>
      </c>
    </row>
    <row r="11" spans="1:10" x14ac:dyDescent="0.25">
      <c r="A11" s="19"/>
      <c r="B11" s="19"/>
      <c r="C11" s="9"/>
      <c r="D11" s="6"/>
      <c r="E11" s="8"/>
      <c r="F11" s="3"/>
      <c r="G11" s="3"/>
      <c r="H11" s="6"/>
      <c r="I11" s="9">
        <f t="shared" si="0"/>
        <v>0</v>
      </c>
      <c r="J11" s="24">
        <f t="shared" si="1"/>
        <v>0</v>
      </c>
    </row>
    <row r="12" spans="1:10" x14ac:dyDescent="0.25">
      <c r="A12" s="38"/>
      <c r="B12" s="21"/>
      <c r="C12" s="9"/>
      <c r="D12" s="6"/>
      <c r="E12" s="8"/>
      <c r="F12" s="3"/>
      <c r="G12" s="3"/>
      <c r="H12" s="6"/>
      <c r="I12" s="9">
        <f t="shared" si="0"/>
        <v>0</v>
      </c>
      <c r="J12" s="24">
        <f t="shared" si="1"/>
        <v>0</v>
      </c>
    </row>
    <row r="13" spans="1:10" x14ac:dyDescent="0.25">
      <c r="A13" s="12" t="s">
        <v>20</v>
      </c>
      <c r="B13" s="15"/>
      <c r="C13" s="15"/>
      <c r="D13" s="7">
        <f>SUM(D5:D12)</f>
        <v>1869328</v>
      </c>
      <c r="E13" s="11">
        <f>SUM(E5:E12)</f>
        <v>0</v>
      </c>
      <c r="F13" s="5">
        <f>SUM(F5:F12)</f>
        <v>0</v>
      </c>
      <c r="G13" s="5">
        <f>SUM(G5:G12)</f>
        <v>0</v>
      </c>
      <c r="H13" s="7">
        <f>SUM(H5:H12)</f>
        <v>0</v>
      </c>
      <c r="I13" s="15"/>
      <c r="J13" s="26"/>
    </row>
    <row r="14" spans="1:10" x14ac:dyDescent="0.25">
      <c r="A14" s="23" t="s">
        <v>21</v>
      </c>
      <c r="B14" s="15"/>
      <c r="C14" s="15"/>
      <c r="D14" s="13"/>
      <c r="E14" s="14"/>
      <c r="F14" s="7">
        <f>-E13</f>
        <v>0</v>
      </c>
      <c r="G14" s="4"/>
      <c r="H14" s="7">
        <f>-G13</f>
        <v>0</v>
      </c>
      <c r="I14" s="15"/>
      <c r="J14" s="26"/>
    </row>
    <row r="15" spans="1:10" ht="15.75" thickBot="1" x14ac:dyDescent="0.3">
      <c r="A15" s="22" t="s">
        <v>24</v>
      </c>
      <c r="B15" s="22"/>
      <c r="C15" s="10">
        <f>SUM(C5:C12)</f>
        <v>1869350</v>
      </c>
      <c r="D15" s="45">
        <f>D13+E13</f>
        <v>1869328</v>
      </c>
      <c r="E15" s="46"/>
      <c r="F15" s="47">
        <f>F13+G13+F14</f>
        <v>0</v>
      </c>
      <c r="G15" s="47"/>
      <c r="H15" s="17">
        <f>H13+H14</f>
        <v>0</v>
      </c>
      <c r="I15" s="10">
        <f>SUM(D15:H15)</f>
        <v>1869328</v>
      </c>
      <c r="J15" s="25">
        <f>SUM(J5:J14)</f>
        <v>22</v>
      </c>
    </row>
    <row r="16" spans="1:10" ht="15.75" thickTop="1" x14ac:dyDescent="0.25"/>
    <row r="17" spans="1:8" x14ac:dyDescent="0.25">
      <c r="A17" s="39" t="s">
        <v>38</v>
      </c>
    </row>
    <row r="19" spans="1:8" x14ac:dyDescent="0.25">
      <c r="H19" s="2"/>
    </row>
    <row r="20" spans="1:8" x14ac:dyDescent="0.25">
      <c r="D20" s="2"/>
    </row>
    <row r="22" spans="1:8" x14ac:dyDescent="0.25">
      <c r="F22" s="2"/>
    </row>
  </sheetData>
  <mergeCells count="6">
    <mergeCell ref="D2:E2"/>
    <mergeCell ref="F2:G2"/>
    <mergeCell ref="D3:E3"/>
    <mergeCell ref="F3:G3"/>
    <mergeCell ref="D15:E15"/>
    <mergeCell ref="F15:G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sqref="A1:XFD1048576"/>
    </sheetView>
  </sheetViews>
  <sheetFormatPr defaultRowHeight="15" x14ac:dyDescent="0.25"/>
  <cols>
    <col min="1" max="1" width="55.42578125" customWidth="1"/>
    <col min="2" max="2" width="32.140625" bestFit="1" customWidth="1"/>
    <col min="3" max="3" width="25" bestFit="1" customWidth="1"/>
    <col min="4" max="10" width="15.7109375" customWidth="1"/>
  </cols>
  <sheetData>
    <row r="1" spans="1:10" ht="18.75" x14ac:dyDescent="0.3">
      <c r="A1" s="1" t="s">
        <v>0</v>
      </c>
    </row>
    <row r="2" spans="1:10" x14ac:dyDescent="0.25">
      <c r="A2" t="s">
        <v>29</v>
      </c>
      <c r="D2" s="40" t="s">
        <v>4</v>
      </c>
      <c r="E2" s="40"/>
      <c r="F2" s="40" t="s">
        <v>5</v>
      </c>
      <c r="G2" s="41"/>
      <c r="H2" s="16" t="s">
        <v>6</v>
      </c>
      <c r="I2" s="16" t="s">
        <v>25</v>
      </c>
    </row>
    <row r="3" spans="1:10" x14ac:dyDescent="0.25">
      <c r="C3" s="29" t="s">
        <v>27</v>
      </c>
      <c r="D3" s="42">
        <v>414000</v>
      </c>
      <c r="E3" s="43"/>
      <c r="F3" s="44">
        <v>554000</v>
      </c>
      <c r="G3" s="44"/>
      <c r="H3" s="18">
        <v>614000</v>
      </c>
      <c r="I3" s="18">
        <f>SUM(D3:H3)</f>
        <v>1582000</v>
      </c>
    </row>
    <row r="4" spans="1:10" ht="30" customHeight="1" x14ac:dyDescent="0.25">
      <c r="A4" s="28" t="s">
        <v>1</v>
      </c>
      <c r="B4" s="28" t="s">
        <v>23</v>
      </c>
      <c r="C4" s="30" t="s">
        <v>2</v>
      </c>
      <c r="D4" s="31" t="s">
        <v>3</v>
      </c>
      <c r="E4" s="32" t="s">
        <v>19</v>
      </c>
      <c r="F4" s="33" t="s">
        <v>28</v>
      </c>
      <c r="G4" s="33" t="s">
        <v>19</v>
      </c>
      <c r="H4" s="34" t="s">
        <v>28</v>
      </c>
      <c r="I4" s="32" t="s">
        <v>26</v>
      </c>
      <c r="J4" s="27" t="s">
        <v>22</v>
      </c>
    </row>
    <row r="5" spans="1:10" x14ac:dyDescent="0.25">
      <c r="A5" s="20" t="s">
        <v>7</v>
      </c>
      <c r="B5" s="20" t="s">
        <v>12</v>
      </c>
      <c r="C5" s="9">
        <v>600000</v>
      </c>
      <c r="D5" s="6">
        <v>100000</v>
      </c>
      <c r="E5" s="8">
        <v>100000</v>
      </c>
      <c r="F5" s="2">
        <v>298000</v>
      </c>
      <c r="G5" s="2"/>
      <c r="H5" s="6">
        <v>200000</v>
      </c>
      <c r="I5" s="9">
        <f>SUM(D5:H5)-E5-G5</f>
        <v>598000</v>
      </c>
      <c r="J5" s="24">
        <f>C5-I5</f>
        <v>2000</v>
      </c>
    </row>
    <row r="6" spans="1:10" x14ac:dyDescent="0.25">
      <c r="A6" s="19" t="s">
        <v>13</v>
      </c>
      <c r="B6" s="19" t="s">
        <v>14</v>
      </c>
      <c r="C6" s="9">
        <v>250000</v>
      </c>
      <c r="D6" s="6">
        <v>0</v>
      </c>
      <c r="E6" s="8"/>
      <c r="F6" s="2">
        <v>0</v>
      </c>
      <c r="G6" s="2">
        <v>125000</v>
      </c>
      <c r="H6" s="6">
        <v>250000</v>
      </c>
      <c r="I6" s="9">
        <f>SUM(D6:H6)-E6-G6</f>
        <v>250000</v>
      </c>
      <c r="J6" s="24">
        <f t="shared" ref="J6:J12" si="0">C6-I6</f>
        <v>0</v>
      </c>
    </row>
    <row r="7" spans="1:10" x14ac:dyDescent="0.25">
      <c r="A7" s="19" t="s">
        <v>16</v>
      </c>
      <c r="B7" s="19" t="s">
        <v>12</v>
      </c>
      <c r="C7" s="9">
        <f>5*2000</f>
        <v>10000</v>
      </c>
      <c r="D7" s="6">
        <v>10000</v>
      </c>
      <c r="E7" s="8"/>
      <c r="F7" s="2">
        <v>0</v>
      </c>
      <c r="G7" s="2"/>
      <c r="H7" s="6">
        <v>0</v>
      </c>
      <c r="I7" s="9">
        <f>SUM(D7:H7)-E7-G7</f>
        <v>10000</v>
      </c>
      <c r="J7" s="24">
        <f t="shared" si="0"/>
        <v>0</v>
      </c>
    </row>
    <row r="8" spans="1:10" x14ac:dyDescent="0.25">
      <c r="A8" s="19" t="s">
        <v>17</v>
      </c>
      <c r="B8" s="19" t="s">
        <v>12</v>
      </c>
      <c r="C8" s="9">
        <f>5*8800*3</f>
        <v>132000</v>
      </c>
      <c r="D8" s="6">
        <f>5*8800</f>
        <v>44000</v>
      </c>
      <c r="E8" s="8"/>
      <c r="F8" s="2">
        <f>5*8800</f>
        <v>44000</v>
      </c>
      <c r="G8" s="2"/>
      <c r="H8" s="6">
        <f>5*8800</f>
        <v>44000</v>
      </c>
      <c r="I8" s="9">
        <f t="shared" ref="I8:I12" si="1">SUM(D8:H8)-E8-G8</f>
        <v>132000</v>
      </c>
      <c r="J8" s="24">
        <f t="shared" si="0"/>
        <v>0</v>
      </c>
    </row>
    <row r="9" spans="1:10" x14ac:dyDescent="0.25">
      <c r="A9" s="19" t="s">
        <v>15</v>
      </c>
      <c r="B9" s="19" t="s">
        <v>12</v>
      </c>
      <c r="C9" s="9">
        <f>20*10000</f>
        <v>200000</v>
      </c>
      <c r="D9" s="6">
        <v>0</v>
      </c>
      <c r="E9" s="8"/>
      <c r="F9" s="3">
        <v>100000</v>
      </c>
      <c r="G9" s="3"/>
      <c r="H9" s="6">
        <v>100000</v>
      </c>
      <c r="I9" s="9">
        <f t="shared" si="1"/>
        <v>200000</v>
      </c>
      <c r="J9" s="24">
        <f t="shared" si="0"/>
        <v>0</v>
      </c>
    </row>
    <row r="10" spans="1:10" x14ac:dyDescent="0.25">
      <c r="A10" s="19" t="s">
        <v>8</v>
      </c>
      <c r="B10" s="19" t="s">
        <v>11</v>
      </c>
      <c r="C10" s="9">
        <v>150000</v>
      </c>
      <c r="D10" s="6">
        <v>95000</v>
      </c>
      <c r="E10" s="8"/>
      <c r="F10" s="3">
        <v>25000</v>
      </c>
      <c r="G10" s="3"/>
      <c r="H10" s="6">
        <v>25000</v>
      </c>
      <c r="I10" s="9">
        <f t="shared" si="1"/>
        <v>145000</v>
      </c>
      <c r="J10" s="24">
        <f t="shared" si="0"/>
        <v>5000</v>
      </c>
    </row>
    <row r="11" spans="1:10" x14ac:dyDescent="0.25">
      <c r="A11" s="19" t="s">
        <v>10</v>
      </c>
      <c r="B11" s="19" t="s">
        <v>9</v>
      </c>
      <c r="C11" s="9">
        <v>240000</v>
      </c>
      <c r="D11" s="6">
        <v>0</v>
      </c>
      <c r="E11" s="8">
        <v>60000</v>
      </c>
      <c r="F11" s="3">
        <v>120000</v>
      </c>
      <c r="G11" s="3"/>
      <c r="H11" s="6">
        <v>120000</v>
      </c>
      <c r="I11" s="9">
        <f t="shared" si="1"/>
        <v>240000</v>
      </c>
      <c r="J11" s="24">
        <f t="shared" si="0"/>
        <v>0</v>
      </c>
    </row>
    <row r="12" spans="1:10" x14ac:dyDescent="0.25">
      <c r="A12" s="21" t="s">
        <v>18</v>
      </c>
      <c r="B12" s="21" t="s">
        <v>18</v>
      </c>
      <c r="C12" s="9"/>
      <c r="D12" s="6"/>
      <c r="E12" s="8"/>
      <c r="F12" s="3"/>
      <c r="G12" s="3"/>
      <c r="H12" s="6"/>
      <c r="I12" s="9">
        <f t="shared" si="1"/>
        <v>0</v>
      </c>
      <c r="J12" s="24">
        <f t="shared" si="0"/>
        <v>0</v>
      </c>
    </row>
    <row r="13" spans="1:10" x14ac:dyDescent="0.25">
      <c r="A13" s="12" t="s">
        <v>20</v>
      </c>
      <c r="B13" s="15"/>
      <c r="C13" s="15"/>
      <c r="D13" s="7">
        <f>SUM(D5:D12)</f>
        <v>249000</v>
      </c>
      <c r="E13" s="11">
        <f>SUM(E5:E12)</f>
        <v>160000</v>
      </c>
      <c r="F13" s="5">
        <f>SUM(F5:F12)</f>
        <v>587000</v>
      </c>
      <c r="G13" s="5">
        <f>SUM(G5:G12)</f>
        <v>125000</v>
      </c>
      <c r="H13" s="7">
        <f>SUM(H5:H12)</f>
        <v>739000</v>
      </c>
      <c r="I13" s="15"/>
      <c r="J13" s="26"/>
    </row>
    <row r="14" spans="1:10" x14ac:dyDescent="0.25">
      <c r="A14" s="23" t="s">
        <v>21</v>
      </c>
      <c r="B14" s="15"/>
      <c r="C14" s="15"/>
      <c r="D14" s="13"/>
      <c r="E14" s="14"/>
      <c r="F14" s="7">
        <f>-E13</f>
        <v>-160000</v>
      </c>
      <c r="G14" s="4"/>
      <c r="H14" s="7">
        <f>-G13</f>
        <v>-125000</v>
      </c>
      <c r="I14" s="15"/>
      <c r="J14" s="26"/>
    </row>
    <row r="15" spans="1:10" ht="15.75" thickBot="1" x14ac:dyDescent="0.3">
      <c r="A15" s="22" t="s">
        <v>24</v>
      </c>
      <c r="B15" s="22"/>
      <c r="C15" s="10">
        <f>SUM(C5:C12)</f>
        <v>1582000</v>
      </c>
      <c r="D15" s="45">
        <f>D13+E13</f>
        <v>409000</v>
      </c>
      <c r="E15" s="46"/>
      <c r="F15" s="47">
        <f>F13+G13+F14</f>
        <v>552000</v>
      </c>
      <c r="G15" s="47"/>
      <c r="H15" s="17">
        <f>H13+H14</f>
        <v>614000</v>
      </c>
      <c r="I15" s="10">
        <f>SUM(D15:H15)</f>
        <v>1575000</v>
      </c>
      <c r="J15" s="25">
        <f>SUM(J5:J14)</f>
        <v>7000</v>
      </c>
    </row>
    <row r="16" spans="1:10" ht="15.75" thickTop="1" x14ac:dyDescent="0.25"/>
    <row r="19" spans="4:8" x14ac:dyDescent="0.25">
      <c r="H19" s="2"/>
    </row>
    <row r="20" spans="4:8" x14ac:dyDescent="0.25">
      <c r="D20" s="2"/>
    </row>
    <row r="22" spans="4:8" x14ac:dyDescent="0.25">
      <c r="F22" s="2"/>
    </row>
  </sheetData>
  <mergeCells count="6">
    <mergeCell ref="D15:E15"/>
    <mergeCell ref="F15:G15"/>
    <mergeCell ref="D2:E2"/>
    <mergeCell ref="F2:G2"/>
    <mergeCell ref="D3:E3"/>
    <mergeCell ref="F3:G3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Sheet1</vt:lpstr>
    </vt:vector>
  </TitlesOfParts>
  <Company>Maersk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Waehrens, Anne</dc:creator>
  <cp:lastModifiedBy>Mette Birk</cp:lastModifiedBy>
  <cp:lastPrinted>2016-09-26T11:02:36Z</cp:lastPrinted>
  <dcterms:created xsi:type="dcterms:W3CDTF">2016-09-06T13:02:55Z</dcterms:created>
  <dcterms:modified xsi:type="dcterms:W3CDTF">2016-11-15T14:29:22Z</dcterms:modified>
</cp:coreProperties>
</file>